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yDocuments\Work\454Bio\Altium\600-60108-01_MK26HAT\Outputs\BOM\"/>
    </mc:Choice>
  </mc:AlternateContent>
  <xr:revisionPtr revIDLastSave="0" documentId="13_ncr:1_{52B144A9-4784-4AD3-9945-0FD0D13413AE}" xr6:coauthVersionLast="47" xr6:coauthVersionMax="47" xr10:uidLastSave="{00000000-0000-0000-0000-000000000000}"/>
  <bookViews>
    <workbookView xWindow="-98" yWindow="-98" windowWidth="28996" windowHeight="17596" xr2:uid="{00000000-000D-0000-FFFF-FFFF00000000}"/>
  </bookViews>
  <sheets>
    <sheet name="Part List Report" sheetId="3" r:id="rId1"/>
    <sheet name="Project Information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8" i="3" l="1"/>
  <c r="Q28" i="3"/>
  <c r="B28" i="3"/>
  <c r="R27" i="3"/>
  <c r="Q27" i="3"/>
  <c r="B27" i="3"/>
  <c r="R26" i="3"/>
  <c r="Q26" i="3"/>
  <c r="B26" i="3"/>
  <c r="R25" i="3"/>
  <c r="Q25" i="3"/>
  <c r="B25" i="3"/>
  <c r="R24" i="3"/>
  <c r="Q24" i="3"/>
  <c r="B24" i="3"/>
  <c r="R23" i="3"/>
  <c r="Q23" i="3"/>
  <c r="B23" i="3"/>
  <c r="R22" i="3"/>
  <c r="Q22" i="3"/>
  <c r="B22" i="3"/>
  <c r="R21" i="3"/>
  <c r="Q21" i="3"/>
  <c r="B21" i="3"/>
  <c r="R20" i="3"/>
  <c r="Q20" i="3"/>
  <c r="B20" i="3"/>
  <c r="R19" i="3"/>
  <c r="Q19" i="3"/>
  <c r="B19" i="3"/>
  <c r="R18" i="3"/>
  <c r="Q18" i="3"/>
  <c r="B18" i="3"/>
  <c r="R17" i="3"/>
  <c r="Q17" i="3"/>
  <c r="B17" i="3"/>
  <c r="R16" i="3"/>
  <c r="Q16" i="3"/>
  <c r="B16" i="3"/>
  <c r="R15" i="3"/>
  <c r="Q15" i="3"/>
  <c r="B15" i="3"/>
  <c r="R14" i="3"/>
  <c r="Q14" i="3"/>
  <c r="B14" i="3"/>
  <c r="R13" i="3"/>
  <c r="Q13" i="3"/>
  <c r="B13" i="3"/>
  <c r="R12" i="3"/>
  <c r="Q12" i="3"/>
  <c r="B12" i="3"/>
  <c r="R11" i="3"/>
  <c r="Q11" i="3"/>
  <c r="B11" i="3"/>
  <c r="R10" i="3"/>
  <c r="Q10" i="3"/>
  <c r="Q9" i="3"/>
  <c r="R9" i="3"/>
  <c r="B10" i="3"/>
  <c r="B9" i="3"/>
  <c r="Q5" i="3" l="1"/>
  <c r="R5" i="3"/>
</calcChain>
</file>

<file path=xl/sharedStrings.xml><?xml version="1.0" encoding="utf-8"?>
<sst xmlns="http://schemas.openxmlformats.org/spreadsheetml/2006/main" count="248" uniqueCount="187">
  <si>
    <t>Project Full Path</t>
  </si>
  <si>
    <t>Project Filename</t>
  </si>
  <si>
    <t>Variant Name</t>
  </si>
  <si>
    <t>Data-Source Filename</t>
  </si>
  <si>
    <t>Data-Source Full Path</t>
  </si>
  <si>
    <t>Title</t>
  </si>
  <si>
    <t>Total Quantity</t>
  </si>
  <si>
    <t>Report Time</t>
  </si>
  <si>
    <t>Report Date</t>
  </si>
  <si>
    <t>Report Date &amp; Tine</t>
  </si>
  <si>
    <t>Output Name</t>
  </si>
  <si>
    <t>Output Type</t>
  </si>
  <si>
    <t>Output Generator Name</t>
  </si>
  <si>
    <t>Output Generator Description</t>
  </si>
  <si>
    <t>Project:</t>
  </si>
  <si>
    <t>Notes</t>
  </si>
  <si>
    <t xml:space="preserve"> </t>
  </si>
  <si>
    <t>Generated on</t>
  </si>
  <si>
    <t>Document Number:</t>
  </si>
  <si>
    <t>Revision:</t>
  </si>
  <si>
    <t>Bill of Materials</t>
  </si>
  <si>
    <t>Item#</t>
  </si>
  <si>
    <t>Engineer:</t>
  </si>
  <si>
    <t>Guilford, CT 06437</t>
  </si>
  <si>
    <t>Extended Price</t>
  </si>
  <si>
    <t>Estimated total qtty 1</t>
  </si>
  <si>
    <t>Estimated total qtty1k</t>
  </si>
  <si>
    <t>(203) 794-7100</t>
  </si>
  <si>
    <t>351 New Whitfield St</t>
  </si>
  <si>
    <t>600-60108-01_MK26_HAT.PrjPcb</t>
  </si>
  <si>
    <t>JRC</t>
  </si>
  <si>
    <t>600-60108-01</t>
  </si>
  <si>
    <t>1</t>
  </si>
  <si>
    <t>1/17/2024</t>
  </si>
  <si>
    <t>7:33:16 AM</t>
  </si>
  <si>
    <t>Quantity</t>
  </si>
  <si>
    <t>Designator</t>
  </si>
  <si>
    <t>C1, C2</t>
  </si>
  <si>
    <t>C3, C6, C7, C8, C9, C10, C11, C12, C13, C14</t>
  </si>
  <si>
    <t>C4</t>
  </si>
  <si>
    <t>C5</t>
  </si>
  <si>
    <t>J1</t>
  </si>
  <si>
    <t>J2, J6</t>
  </si>
  <si>
    <t>J3, J5</t>
  </si>
  <si>
    <t>J4</t>
  </si>
  <si>
    <t>J7, J8, J9, J10</t>
  </si>
  <si>
    <t>Q1, Q2, Q3, Q4, Q5, Q6, Q7, Q8, Q9, Q10</t>
  </si>
  <si>
    <t>R1</t>
  </si>
  <si>
    <t>R2</t>
  </si>
  <si>
    <t>R3, R4, R5, R6, R8, R10, R12, R14, R15, R16, R19, R20, R23, R24, R27, R28, R31, R32, R35, R36, R39, R40, R43, R44, R47, R48, R51, R52</t>
  </si>
  <si>
    <t>R7, R9, R11, R13</t>
  </si>
  <si>
    <t>R17, R21, R25, R29, R33, R37, R41, R45, R49</t>
  </si>
  <si>
    <t>R18, R22, R26, R30, R34, R38, R42, R46, R50</t>
  </si>
  <si>
    <t>SW1</t>
  </si>
  <si>
    <t>U1</t>
  </si>
  <si>
    <t>U2</t>
  </si>
  <si>
    <t>U3, U4</t>
  </si>
  <si>
    <t>Manufacturer</t>
  </si>
  <si>
    <t>Samsung Electro Mechanics</t>
  </si>
  <si>
    <t>Samsung Electro Mechanic</t>
  </si>
  <si>
    <t>Samsung Electro-Mechanics America, Inc</t>
  </si>
  <si>
    <t>Kemet</t>
  </si>
  <si>
    <t>Harwin</t>
  </si>
  <si>
    <t>TE Connectivity</t>
  </si>
  <si>
    <t>JST Sales America Inc</t>
  </si>
  <si>
    <t>Rohm Semiconductor</t>
  </si>
  <si>
    <t>Panasonic</t>
  </si>
  <si>
    <t>Stackpole Electronics</t>
  </si>
  <si>
    <t>C&amp;K Components</t>
  </si>
  <si>
    <t>AITRIP</t>
  </si>
  <si>
    <t>TDK Lambda</t>
  </si>
  <si>
    <t>Nexperia USA</t>
  </si>
  <si>
    <t>Manufacturer Part Number</t>
  </si>
  <si>
    <t>CL21A226MAYNNNE</t>
  </si>
  <si>
    <t>CL05C101JB5NNNC</t>
  </si>
  <si>
    <t>CL21A106KPFNNNE</t>
  </si>
  <si>
    <t>C0402C104K4RACTU</t>
  </si>
  <si>
    <t>M20-7812045</t>
  </si>
  <si>
    <t>640457-4</t>
  </si>
  <si>
    <t>S3B-PH-K-S(LF)(SN)</t>
  </si>
  <si>
    <t>84953-6</t>
  </si>
  <si>
    <t>84981-4</t>
  </si>
  <si>
    <t>RQ7E110AJTCR</t>
  </si>
  <si>
    <t>ERJ-2GE0R00X</t>
  </si>
  <si>
    <t>ERJ-2RKF7151X</t>
  </si>
  <si>
    <t>ERJ-2RKF4701X</t>
  </si>
  <si>
    <t>RMCF1206ZT0R00</t>
  </si>
  <si>
    <t>PTS645VM13SMTR92LFS</t>
  </si>
  <si>
    <t>PDC004-PD</t>
  </si>
  <si>
    <t>I3A4W008A033V-001-R</t>
  </si>
  <si>
    <t>74AUP1T97GW,125</t>
  </si>
  <si>
    <t>Supplier</t>
  </si>
  <si>
    <t>Digi-Key</t>
  </si>
  <si>
    <t>Digikey</t>
  </si>
  <si>
    <t>Digi-key</t>
  </si>
  <si>
    <t>Amazon</t>
  </si>
  <si>
    <t>Supplier Part Number</t>
  </si>
  <si>
    <t>1276-CL21A226MAYNNNECT-ND</t>
  </si>
  <si>
    <t>1276-1025-1-ND</t>
  </si>
  <si>
    <t>1276-1052-1-ND</t>
  </si>
  <si>
    <t>399-3521-1-ND</t>
  </si>
  <si>
    <t>952-3218-ND</t>
  </si>
  <si>
    <t>A1927-ND</t>
  </si>
  <si>
    <t>455-1720-ND</t>
  </si>
  <si>
    <t>A101400CT-ND</t>
  </si>
  <si>
    <t>A101369CT-ND</t>
  </si>
  <si>
    <t>RQ7E110AJTCRCT-ND</t>
  </si>
  <si>
    <t>P0.0JCT-ND</t>
  </si>
  <si>
    <t>P7.15KLCT-ND</t>
  </si>
  <si>
    <t>P4.70KLCT-ND</t>
  </si>
  <si>
    <t>RMCF1206ZT0R00CT-ND</t>
  </si>
  <si>
    <t>CKN10828CT-ND</t>
  </si>
  <si>
    <t>285-2720-ND</t>
  </si>
  <si>
    <t>1727-6859-1-ND</t>
  </si>
  <si>
    <t>QPN</t>
  </si>
  <si>
    <t>300-00069-00</t>
  </si>
  <si>
    <t>300-00223-00</t>
  </si>
  <si>
    <t>300-00064-00</t>
  </si>
  <si>
    <t>305-00017-00</t>
  </si>
  <si>
    <t>Footprint</t>
  </si>
  <si>
    <t>CAPC2012X14N</t>
  </si>
  <si>
    <t>CAPC1005X06N</t>
  </si>
  <si>
    <t>HARWIN_M20-7812045REV</t>
  </si>
  <si>
    <t>TE_640457-4</t>
  </si>
  <si>
    <t>JST_S3B-PH-K-S(LF)(SN)</t>
  </si>
  <si>
    <t>TE_84953-6</t>
  </si>
  <si>
    <t>TE_84981-4</t>
  </si>
  <si>
    <t>SON65P240X85-8N</t>
  </si>
  <si>
    <t>RESC1005X06N</t>
  </si>
  <si>
    <t>RESC3216X07N</t>
  </si>
  <si>
    <t>CK_PTS645VM13SMTR92LFS</t>
  </si>
  <si>
    <t>TSOP65P210X110-6N</t>
  </si>
  <si>
    <t>Description</t>
  </si>
  <si>
    <t>CAP CER 22UF 25V 20% X5R 0805</t>
  </si>
  <si>
    <t>CAP CER 100PF 50V 5% NP0 0402</t>
  </si>
  <si>
    <t>CAP CER 10UF 10V 10% X5R 0805</t>
  </si>
  <si>
    <t>CAP CER 0.1UF 16V 10% X7R 0402</t>
  </si>
  <si>
    <t>CONN HEADER 40POS RECPT BOT/TOP SMD 0.1" USED OPPOSITE SIDE</t>
  </si>
  <si>
    <t>CONN HEADER 4POS 2.5MM RA TH (PC 4 wire fan)</t>
  </si>
  <si>
    <t>CONN HEADER PH SIDE 3POS 2MM TH</t>
  </si>
  <si>
    <t>CONN FFC RA 6POS 1.00MM SMD</t>
  </si>
  <si>
    <t>CONN FFC RA 4POS 1.00MM SMD</t>
  </si>
  <si>
    <t>MOSFET N-CH 30V 11A TSMT8</t>
  </si>
  <si>
    <t>RES SMD 0.0 OHM JUMPER 0402 0.5A</t>
  </si>
  <si>
    <t>RES 7.15k OHM 1/16W 1% 0402 SMD</t>
  </si>
  <si>
    <t>RES 4.7k OHM 1/16W 1% 0402 SMD</t>
  </si>
  <si>
    <t>RES 0 OHM JUMPER 1/4W 1206</t>
  </si>
  <si>
    <t>SWITCH TACTILE SPST-NO RA 0.05A 12V</t>
  </si>
  <si>
    <t>USB-C PD TRIGGER BOARD 20V</t>
  </si>
  <si>
    <t>DC DC Converter 1 Output 3.3to16.5V  8A Input 9to53V Non-Isolated PoL Module</t>
  </si>
  <si>
    <t>IC LP CONFIG GATE V-XLATR 6TSSOP</t>
  </si>
  <si>
    <t>Value</t>
  </si>
  <si>
    <t>22uF</t>
  </si>
  <si>
    <t>100pF</t>
  </si>
  <si>
    <t>10uF</t>
  </si>
  <si>
    <t>100nF</t>
  </si>
  <si>
    <t>TE 84981-4</t>
  </si>
  <si>
    <t>7.15K</t>
  </si>
  <si>
    <t>4.7k</t>
  </si>
  <si>
    <t>CK PTS645VM13SMTR92LFS</t>
  </si>
  <si>
    <t>Package Description</t>
  </si>
  <si>
    <t>0805 (2012 Metric)</t>
  </si>
  <si>
    <t>0402 (1005) chip capacitor</t>
  </si>
  <si>
    <t>50.8 x 5.08 x 3.75</t>
  </si>
  <si>
    <t>10.2 x 10.8 x 5.7 mm</t>
  </si>
  <si>
    <t>7.9 x 7.6 x 4.8mm</t>
  </si>
  <si>
    <t>13.9 x 5.4 x 2.56 mm</t>
  </si>
  <si>
    <t>7 x 6.3 x 3 mm</t>
  </si>
  <si>
    <t>TSMT8 (2.4 x 3)</t>
  </si>
  <si>
    <t>0402 (1005)</t>
  </si>
  <si>
    <t>1206 (3216 metric)</t>
  </si>
  <si>
    <t>7 x 6.6 x 7.1 mm</t>
  </si>
  <si>
    <t>PCBA 16.4 x  10.4 mm</t>
  </si>
  <si>
    <t>Module 23.4 x 19.1 x 9.6mm</t>
  </si>
  <si>
    <t>TSSOP-6 (2 x 2 mm)</t>
  </si>
  <si>
    <t>Notes BOM</t>
  </si>
  <si>
    <t>DNP</t>
  </si>
  <si>
    <t>Price</t>
  </si>
  <si>
    <t>Price1k</t>
  </si>
  <si>
    <t>C:\MyDocuments\Work\454Bio\Altium\600-60108-01_MK26HAT\600-60108-01_MK26_HAT.PrjPcb</t>
  </si>
  <si>
    <t>None</t>
  </si>
  <si>
    <t>Bill of Materials for Project [600-60108-01_MK26_HAT.PrjPcb] (No PCB Document Selected)</t>
  </si>
  <si>
    <t>91</t>
  </si>
  <si>
    <t>7:33 AM</t>
  </si>
  <si>
    <t>1/17/2024 7:33 AM</t>
  </si>
  <si>
    <t>BomReport</t>
  </si>
  <si>
    <t>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</si>
</sst>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C09]dd\-mmm\-yy;@"/>
    <numFmt numFmtId="165" formatCode="[$-409]h:mm:ss\ AM/PM;@"/>
    <numFmt numFmtId="166" formatCode="[$-409]d\-mmm\-yyyy;@"/>
    <numFmt numFmtId="167" formatCode="[$-409]h:mm\ AM/PM;@"/>
    <numFmt numFmtId="168" formatCode="&quot;$&quot;#,##0.00"/>
  </numFmts>
  <fonts count="23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8"/>
      <color indexed="10"/>
      <name val="Arial"/>
      <family val="2"/>
      <charset val="204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24"/>
      <name val="Arial"/>
      <family val="2"/>
    </font>
    <font>
      <sz val="12"/>
      <name val="Arial"/>
      <family val="2"/>
    </font>
    <font>
      <b/>
      <sz val="36"/>
      <name val="Arial"/>
      <family val="2"/>
    </font>
    <font>
      <b/>
      <sz val="8"/>
      <color indexed="10"/>
      <name val="Arial"/>
      <family val="2"/>
    </font>
    <font>
      <sz val="24"/>
      <name val="Quanta"/>
    </font>
    <font>
      <b/>
      <sz val="26"/>
      <name val="Arial Rounded MT Bold"/>
      <family val="2"/>
    </font>
  </fonts>
  <fills count="8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NumberFormat="1" applyFont="1" applyFill="1" applyBorder="1" applyAlignment="1" applyProtection="1">
      <alignment vertical="top"/>
      <protection locked="0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" fillId="0" borderId="1" xfId="0" applyNumberFormat="1" applyFont="1" applyFill="1" applyBorder="1" applyAlignment="1" applyProtection="1">
      <alignment vertical="top"/>
      <protection locked="0"/>
    </xf>
    <xf numFmtId="0" fontId="1" fillId="0" borderId="2" xfId="0" applyNumberFormat="1" applyFont="1" applyFill="1" applyBorder="1" applyAlignment="1" applyProtection="1">
      <alignment vertical="top"/>
      <protection locked="0"/>
    </xf>
    <xf numFmtId="0" fontId="1" fillId="0" borderId="3" xfId="0" applyNumberFormat="1" applyFont="1" applyFill="1" applyBorder="1" applyAlignment="1" applyProtection="1">
      <alignment vertical="top"/>
      <protection locked="0"/>
    </xf>
    <xf numFmtId="0" fontId="8" fillId="2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1" fillId="0" borderId="5" xfId="0" applyNumberFormat="1" applyFont="1" applyFill="1" applyBorder="1" applyAlignment="1" applyProtection="1">
      <alignment vertical="top"/>
      <protection locked="0"/>
    </xf>
    <xf numFmtId="0" fontId="6" fillId="4" borderId="2" xfId="0" applyFont="1" applyFill="1" applyBorder="1" applyAlignment="1"/>
    <xf numFmtId="0" fontId="6" fillId="4" borderId="0" xfId="0" applyFont="1" applyFill="1" applyBorder="1" applyAlignment="1"/>
    <xf numFmtId="0" fontId="0" fillId="4" borderId="0" xfId="0" applyFill="1" applyAlignment="1">
      <alignment vertical="top"/>
    </xf>
    <xf numFmtId="0" fontId="0" fillId="0" borderId="0" xfId="0" applyBorder="1" applyAlignment="1">
      <alignment vertical="top"/>
    </xf>
    <xf numFmtId="0" fontId="1" fillId="0" borderId="6" xfId="0" applyNumberFormat="1" applyFont="1" applyFill="1" applyBorder="1" applyAlignment="1" applyProtection="1">
      <alignment vertical="top"/>
      <protection locked="0"/>
    </xf>
    <xf numFmtId="0" fontId="0" fillId="4" borderId="0" xfId="0" applyFill="1" applyBorder="1" applyAlignment="1">
      <alignment vertical="top"/>
    </xf>
    <xf numFmtId="0" fontId="4" fillId="4" borderId="2" xfId="0" applyFont="1" applyFill="1" applyBorder="1" applyAlignment="1"/>
    <xf numFmtId="0" fontId="4" fillId="4" borderId="7" xfId="0" applyFont="1" applyFill="1" applyBorder="1" applyAlignment="1"/>
    <xf numFmtId="0" fontId="15" fillId="4" borderId="0" xfId="0" applyFont="1" applyFill="1" applyBorder="1" applyAlignment="1"/>
    <xf numFmtId="0" fontId="4" fillId="4" borderId="8" xfId="0" applyFont="1" applyFill="1" applyBorder="1" applyAlignment="1"/>
    <xf numFmtId="164" fontId="4" fillId="4" borderId="7" xfId="0" applyNumberFormat="1" applyFont="1" applyFill="1" applyBorder="1" applyAlignment="1">
      <alignment horizontal="left"/>
    </xf>
    <xf numFmtId="165" fontId="4" fillId="4" borderId="7" xfId="0" applyNumberFormat="1" applyFont="1" applyFill="1" applyBorder="1" applyAlignment="1">
      <alignment horizontal="left"/>
    </xf>
    <xf numFmtId="0" fontId="17" fillId="4" borderId="9" xfId="0" applyFont="1" applyFill="1" applyBorder="1" applyAlignment="1">
      <alignment vertical="center"/>
    </xf>
    <xf numFmtId="0" fontId="17" fillId="4" borderId="4" xfId="0" applyFont="1" applyFill="1" applyBorder="1" applyAlignment="1">
      <alignment vertical="center"/>
    </xf>
    <xf numFmtId="0" fontId="17" fillId="4" borderId="6" xfId="0" applyFont="1" applyFill="1" applyBorder="1" applyAlignment="1">
      <alignment vertical="center"/>
    </xf>
    <xf numFmtId="0" fontId="17" fillId="4" borderId="0" xfId="0" applyFont="1" applyFill="1" applyBorder="1" applyAlignment="1">
      <alignment vertical="center"/>
    </xf>
    <xf numFmtId="0" fontId="13" fillId="4" borderId="4" xfId="0" applyFont="1" applyFill="1" applyBorder="1" applyAlignment="1">
      <alignment horizontal="left" vertical="center"/>
    </xf>
    <xf numFmtId="0" fontId="13" fillId="4" borderId="1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13" fillId="4" borderId="2" xfId="0" applyFont="1" applyFill="1" applyBorder="1" applyAlignment="1">
      <alignment horizontal="left" vertical="center"/>
    </xf>
    <xf numFmtId="0" fontId="17" fillId="4" borderId="5" xfId="0" applyFont="1" applyFill="1" applyBorder="1" applyAlignment="1">
      <alignment vertical="center"/>
    </xf>
    <xf numFmtId="0" fontId="17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horizontal="left" vertical="center"/>
    </xf>
    <xf numFmtId="0" fontId="18" fillId="4" borderId="3" xfId="0" applyFont="1" applyFill="1" applyBorder="1" applyAlignment="1">
      <alignment vertical="center"/>
    </xf>
    <xf numFmtId="0" fontId="13" fillId="4" borderId="11" xfId="0" applyFont="1" applyFill="1" applyBorder="1" applyAlignment="1">
      <alignment horizontal="left" vertical="center"/>
    </xf>
    <xf numFmtId="0" fontId="13" fillId="4" borderId="12" xfId="0" applyFont="1" applyFill="1" applyBorder="1" applyAlignment="1">
      <alignment horizontal="left" vertical="center"/>
    </xf>
    <xf numFmtId="0" fontId="18" fillId="4" borderId="12" xfId="0" applyFont="1" applyFill="1" applyBorder="1" applyAlignment="1">
      <alignment vertical="center"/>
    </xf>
    <xf numFmtId="0" fontId="18" fillId="4" borderId="13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4" borderId="2" xfId="0" applyFont="1" applyFill="1" applyBorder="1" applyAlignment="1">
      <alignment shrinkToFit="1"/>
    </xf>
    <xf numFmtId="0" fontId="4" fillId="0" borderId="0" xfId="0" applyFont="1" applyAlignment="1">
      <alignment vertical="top" shrinkToFit="1"/>
    </xf>
    <xf numFmtId="0" fontId="10" fillId="4" borderId="17" xfId="0" applyFont="1" applyFill="1" applyBorder="1" applyAlignment="1">
      <alignment vertical="top" wrapText="1"/>
    </xf>
    <xf numFmtId="0" fontId="0" fillId="0" borderId="18" xfId="0" applyBorder="1" applyAlignment="1">
      <alignment vertical="top"/>
    </xf>
    <xf numFmtId="0" fontId="11" fillId="0" borderId="19" xfId="0" applyNumberFormat="1" applyFont="1" applyFill="1" applyBorder="1" applyAlignment="1" applyProtection="1">
      <alignment vertical="top"/>
      <protection locked="0"/>
    </xf>
    <xf numFmtId="0" fontId="11" fillId="0" borderId="18" xfId="0" applyNumberFormat="1" applyFont="1" applyFill="1" applyBorder="1" applyAlignment="1" applyProtection="1">
      <alignment vertical="top"/>
      <protection locked="0"/>
    </xf>
    <xf numFmtId="0" fontId="13" fillId="4" borderId="21" xfId="0" applyFont="1" applyFill="1" applyBorder="1" applyAlignment="1">
      <alignment horizontal="right" vertical="center"/>
    </xf>
    <xf numFmtId="0" fontId="13" fillId="4" borderId="22" xfId="0" applyFont="1" applyFill="1" applyBorder="1" applyAlignment="1">
      <alignment horizontal="right" vertical="center"/>
    </xf>
    <xf numFmtId="0" fontId="13" fillId="4" borderId="23" xfId="0" applyFont="1" applyFill="1" applyBorder="1" applyAlignment="1">
      <alignment horizontal="right" vertical="center"/>
    </xf>
    <xf numFmtId="0" fontId="13" fillId="4" borderId="25" xfId="0" applyFont="1" applyFill="1" applyBorder="1" applyAlignment="1">
      <alignment horizontal="righ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27" xfId="0" applyFont="1" applyFill="1" applyBorder="1" applyAlignment="1">
      <alignment horizontal="left" vertical="center"/>
    </xf>
    <xf numFmtId="0" fontId="7" fillId="6" borderId="22" xfId="0" applyFont="1" applyFill="1" applyBorder="1" applyAlignment="1">
      <alignment vertical="top" wrapText="1" shrinkToFit="1"/>
    </xf>
    <xf numFmtId="0" fontId="7" fillId="6" borderId="28" xfId="0" applyFont="1" applyFill="1" applyBorder="1" applyAlignment="1">
      <alignment vertical="top" wrapText="1" shrinkToFit="1"/>
    </xf>
    <xf numFmtId="0" fontId="7" fillId="6" borderId="29" xfId="0" applyFont="1" applyFill="1" applyBorder="1" applyAlignment="1">
      <alignment vertical="top" wrapText="1" shrinkToFit="1"/>
    </xf>
    <xf numFmtId="0" fontId="7" fillId="7" borderId="25" xfId="0" applyFont="1" applyFill="1" applyBorder="1" applyAlignment="1">
      <alignment vertical="top" wrapText="1" shrinkToFit="1"/>
    </xf>
    <xf numFmtId="0" fontId="7" fillId="7" borderId="30" xfId="0" applyFont="1" applyFill="1" applyBorder="1" applyAlignment="1">
      <alignment vertical="top" wrapText="1" shrinkToFit="1"/>
    </xf>
    <xf numFmtId="167" fontId="14" fillId="4" borderId="1" xfId="0" applyNumberFormat="1" applyFont="1" applyFill="1" applyBorder="1" applyAlignment="1">
      <alignment horizontal="left" vertical="center"/>
    </xf>
    <xf numFmtId="0" fontId="7" fillId="6" borderId="16" xfId="0" applyFont="1" applyFill="1" applyBorder="1" applyAlignment="1">
      <alignment vertical="top" wrapText="1" shrinkToFit="1"/>
    </xf>
    <xf numFmtId="0" fontId="7" fillId="7" borderId="31" xfId="0" applyFont="1" applyFill="1" applyBorder="1" applyAlignment="1">
      <alignment vertical="top" wrapText="1" shrinkToFit="1"/>
    </xf>
    <xf numFmtId="0" fontId="7" fillId="6" borderId="15" xfId="0" applyFont="1" applyFill="1" applyBorder="1" applyAlignment="1">
      <alignment horizontal="center" vertical="top" wrapText="1" shrinkToFit="1"/>
    </xf>
    <xf numFmtId="0" fontId="7" fillId="7" borderId="32" xfId="0" applyFont="1" applyFill="1" applyBorder="1" applyAlignment="1">
      <alignment horizontal="center" vertical="top" wrapText="1" shrinkToFit="1"/>
    </xf>
    <xf numFmtId="168" fontId="20" fillId="6" borderId="16" xfId="0" applyNumberFormat="1" applyFont="1" applyFill="1" applyBorder="1" applyAlignment="1">
      <alignment horizontal="center" vertical="top" wrapText="1" shrinkToFit="1"/>
    </xf>
    <xf numFmtId="0" fontId="21" fillId="4" borderId="6" xfId="0" quotePrefix="1" applyFont="1" applyFill="1" applyBorder="1" applyAlignment="1">
      <alignment vertical="center"/>
    </xf>
    <xf numFmtId="0" fontId="2" fillId="4" borderId="3" xfId="1" applyFill="1" applyBorder="1" applyAlignment="1" applyProtection="1">
      <alignment horizontal="left" vertical="center"/>
    </xf>
    <xf numFmtId="0" fontId="16" fillId="4" borderId="26" xfId="0" quotePrefix="1" applyFont="1" applyFill="1" applyBorder="1" applyAlignment="1">
      <alignment horizontal="left" vertical="center"/>
    </xf>
    <xf numFmtId="0" fontId="16" fillId="4" borderId="0" xfId="0" quotePrefix="1" applyFont="1" applyFill="1" applyBorder="1" applyAlignment="1">
      <alignment horizontal="left" vertical="center"/>
    </xf>
    <xf numFmtId="0" fontId="16" fillId="4" borderId="12" xfId="0" quotePrefix="1" applyFont="1" applyFill="1" applyBorder="1" applyAlignment="1">
      <alignment horizontal="left" vertical="center"/>
    </xf>
    <xf numFmtId="166" fontId="14" fillId="4" borderId="24" xfId="0" quotePrefix="1" applyNumberFormat="1" applyFont="1" applyFill="1" applyBorder="1" applyAlignment="1">
      <alignment horizontal="left" vertical="center"/>
    </xf>
    <xf numFmtId="167" fontId="14" fillId="4" borderId="20" xfId="0" quotePrefix="1" applyNumberFormat="1" applyFont="1" applyFill="1" applyBorder="1" applyAlignment="1">
      <alignment horizontal="left" vertical="center"/>
    </xf>
    <xf numFmtId="0" fontId="9" fillId="3" borderId="4" xfId="0" quotePrefix="1" applyFont="1" applyFill="1" applyBorder="1" applyAlignment="1">
      <alignment horizontal="left" vertical="center"/>
    </xf>
    <xf numFmtId="0" fontId="9" fillId="2" borderId="0" xfId="0" quotePrefix="1" applyFont="1" applyFill="1" applyBorder="1" applyAlignment="1">
      <alignment horizontal="left" vertical="center"/>
    </xf>
    <xf numFmtId="0" fontId="9" fillId="3" borderId="0" xfId="0" quotePrefix="1" applyFont="1" applyFill="1" applyBorder="1" applyAlignment="1">
      <alignment horizontal="left" vertical="center"/>
    </xf>
    <xf numFmtId="0" fontId="19" fillId="0" borderId="9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22" fillId="4" borderId="0" xfId="0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84044</xdr:colOff>
      <xdr:row>1</xdr:row>
      <xdr:rowOff>78440</xdr:rowOff>
    </xdr:from>
    <xdr:to>
      <xdr:col>3</xdr:col>
      <xdr:colOff>2067485</xdr:colOff>
      <xdr:row>5</xdr:row>
      <xdr:rowOff>170462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FB20767-E6BF-43FE-96C0-9FC9300506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897" y="173691"/>
          <a:ext cx="2935941" cy="9212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37"/>
  <sheetViews>
    <sheetView showGridLines="0" tabSelected="1" zoomScale="85" zoomScaleNormal="115" zoomScaleSheetLayoutView="85" workbookViewId="0">
      <selection activeCell="F42" sqref="F42"/>
    </sheetView>
  </sheetViews>
  <sheetFormatPr defaultColWidth="9.1328125" defaultRowHeight="12.75" x14ac:dyDescent="0.35"/>
  <cols>
    <col min="1" max="1" width="1.3984375" style="14" customWidth="1"/>
    <col min="2" max="2" width="6.33203125" style="1" customWidth="1"/>
    <col min="3" max="3" width="7" style="2" customWidth="1"/>
    <col min="4" max="4" width="33.86328125" style="2" customWidth="1"/>
    <col min="5" max="5" width="21.86328125" style="2" customWidth="1"/>
    <col min="6" max="6" width="20.1328125" style="1" customWidth="1"/>
    <col min="7" max="11" width="22" style="1" customWidth="1"/>
    <col min="12" max="12" width="18.3984375" style="1" customWidth="1"/>
    <col min="13" max="14" width="22" style="1" customWidth="1"/>
    <col min="15" max="16" width="14.6640625" style="1" customWidth="1"/>
    <col min="17" max="18" width="19.3984375" style="1" customWidth="1"/>
    <col min="19" max="16384" width="9.1328125" style="1"/>
  </cols>
  <sheetData>
    <row r="1" spans="1:18" s="17" customFormat="1" ht="7.5" customHeight="1" thickBot="1" x14ac:dyDescent="0.4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8" ht="16.5" customHeight="1" x14ac:dyDescent="0.35">
      <c r="A2" s="12"/>
      <c r="B2" s="24"/>
      <c r="C2" s="25"/>
      <c r="D2" s="28"/>
      <c r="E2" s="29"/>
      <c r="F2" s="79" t="s">
        <v>20</v>
      </c>
      <c r="G2" s="80"/>
      <c r="H2" s="80"/>
      <c r="I2" s="80"/>
      <c r="J2" s="81"/>
      <c r="K2" s="52" t="s">
        <v>14</v>
      </c>
      <c r="L2" s="71" t="s">
        <v>29</v>
      </c>
      <c r="M2" s="36"/>
      <c r="N2" s="36"/>
      <c r="O2" s="36"/>
      <c r="P2" s="57"/>
    </row>
    <row r="3" spans="1:18" ht="16.5" customHeight="1" x14ac:dyDescent="0.35">
      <c r="A3" s="12"/>
      <c r="B3" s="26"/>
      <c r="C3" s="27"/>
      <c r="D3" s="88"/>
      <c r="E3" s="31" t="s">
        <v>28</v>
      </c>
      <c r="F3" s="82"/>
      <c r="G3" s="83"/>
      <c r="H3" s="83"/>
      <c r="I3" s="83"/>
      <c r="J3" s="84"/>
      <c r="K3" s="55" t="s">
        <v>22</v>
      </c>
      <c r="L3" s="72" t="s">
        <v>30</v>
      </c>
      <c r="M3" s="56"/>
      <c r="N3" s="30"/>
      <c r="O3" s="30"/>
      <c r="P3" s="31"/>
    </row>
    <row r="4" spans="1:18" ht="16.5" customHeight="1" x14ac:dyDescent="0.35">
      <c r="A4" s="12"/>
      <c r="B4" s="69"/>
      <c r="C4" s="27"/>
      <c r="D4" s="88"/>
      <c r="E4" s="31" t="s">
        <v>23</v>
      </c>
      <c r="F4" s="82"/>
      <c r="G4" s="83"/>
      <c r="H4" s="83"/>
      <c r="I4" s="83"/>
      <c r="J4" s="84"/>
      <c r="K4" s="53" t="s">
        <v>18</v>
      </c>
      <c r="L4" s="73" t="s">
        <v>31</v>
      </c>
      <c r="M4" s="37"/>
      <c r="N4" s="37"/>
      <c r="O4" s="37"/>
      <c r="P4" s="40"/>
      <c r="Q4" s="68" t="s">
        <v>25</v>
      </c>
      <c r="R4" s="68" t="s">
        <v>26</v>
      </c>
    </row>
    <row r="5" spans="1:18" ht="16.5" customHeight="1" x14ac:dyDescent="0.35">
      <c r="A5" s="12"/>
      <c r="B5" s="26"/>
      <c r="C5" s="27"/>
      <c r="D5" s="88"/>
      <c r="E5" s="31" t="s">
        <v>27</v>
      </c>
      <c r="F5" s="82"/>
      <c r="G5" s="83"/>
      <c r="H5" s="83"/>
      <c r="I5" s="83"/>
      <c r="J5" s="84"/>
      <c r="K5" s="53" t="s">
        <v>19</v>
      </c>
      <c r="L5" s="73" t="s">
        <v>32</v>
      </c>
      <c r="M5" s="38"/>
      <c r="N5" s="38"/>
      <c r="O5" s="38"/>
      <c r="P5" s="39"/>
      <c r="Q5" s="68">
        <f>+SUM(Q9:Q28)</f>
        <v>46.939600000000006</v>
      </c>
      <c r="R5" s="68">
        <f>+SUM(R9:R28)</f>
        <v>32.9375</v>
      </c>
    </row>
    <row r="6" spans="1:18" ht="16.5" customHeight="1" thickBot="1" x14ac:dyDescent="0.4">
      <c r="A6" s="12"/>
      <c r="B6" s="32"/>
      <c r="C6" s="33"/>
      <c r="D6" s="34"/>
      <c r="E6" s="70"/>
      <c r="F6" s="85"/>
      <c r="G6" s="86"/>
      <c r="H6" s="86"/>
      <c r="I6" s="86"/>
      <c r="J6" s="87"/>
      <c r="K6" s="54" t="s">
        <v>17</v>
      </c>
      <c r="L6" s="74" t="s">
        <v>33</v>
      </c>
      <c r="M6" s="75" t="s">
        <v>34</v>
      </c>
      <c r="N6" s="63"/>
      <c r="O6" s="63"/>
      <c r="P6" s="35"/>
      <c r="Q6" s="35"/>
      <c r="R6" s="35"/>
    </row>
    <row r="7" spans="1:18" ht="3.75" customHeight="1" x14ac:dyDescent="0.35">
      <c r="A7" s="12"/>
      <c r="B7" s="21"/>
      <c r="C7" s="19"/>
      <c r="D7" s="19"/>
      <c r="E7" s="22"/>
      <c r="F7" s="23"/>
      <c r="G7" s="20"/>
      <c r="H7" s="20"/>
      <c r="I7" s="20"/>
      <c r="J7" s="20"/>
      <c r="K7" s="20"/>
      <c r="L7" s="20"/>
      <c r="M7" s="20"/>
      <c r="N7" s="20"/>
      <c r="O7" s="20"/>
      <c r="P7" s="18"/>
      <c r="Q7" s="18"/>
      <c r="R7" s="18"/>
    </row>
    <row r="8" spans="1:18" s="45" customFormat="1" ht="26.25" customHeight="1" x14ac:dyDescent="0.35">
      <c r="A8" s="41"/>
      <c r="B8" s="42" t="s">
        <v>21</v>
      </c>
      <c r="C8" s="43" t="s">
        <v>35</v>
      </c>
      <c r="D8" s="44" t="s">
        <v>36</v>
      </c>
      <c r="E8" s="44" t="s">
        <v>57</v>
      </c>
      <c r="F8" s="44" t="s">
        <v>72</v>
      </c>
      <c r="G8" s="44" t="s">
        <v>91</v>
      </c>
      <c r="H8" s="44" t="s">
        <v>96</v>
      </c>
      <c r="I8" s="44" t="s">
        <v>114</v>
      </c>
      <c r="J8" s="44" t="s">
        <v>119</v>
      </c>
      <c r="K8" s="44" t="s">
        <v>132</v>
      </c>
      <c r="L8" s="44" t="s">
        <v>151</v>
      </c>
      <c r="M8" s="44" t="s">
        <v>160</v>
      </c>
      <c r="N8" s="44" t="s">
        <v>175</v>
      </c>
      <c r="O8" s="44" t="s">
        <v>177</v>
      </c>
      <c r="P8" s="43" t="s">
        <v>178</v>
      </c>
      <c r="Q8" s="43" t="s">
        <v>24</v>
      </c>
      <c r="R8" s="43" t="s">
        <v>24</v>
      </c>
    </row>
    <row r="9" spans="1:18" s="47" customFormat="1" ht="13.5" customHeight="1" x14ac:dyDescent="0.35">
      <c r="A9" s="46"/>
      <c r="B9" s="58">
        <f t="shared" ref="B9:B28" si="0">ROW(B9) - ROW($B$8)</f>
        <v>1</v>
      </c>
      <c r="C9" s="59">
        <v>2</v>
      </c>
      <c r="D9" s="59" t="s">
        <v>37</v>
      </c>
      <c r="E9" s="60" t="s">
        <v>58</v>
      </c>
      <c r="F9" s="60" t="s">
        <v>73</v>
      </c>
      <c r="G9" s="60" t="s">
        <v>92</v>
      </c>
      <c r="H9" s="60" t="s">
        <v>97</v>
      </c>
      <c r="I9" s="60"/>
      <c r="J9" s="60" t="s">
        <v>120</v>
      </c>
      <c r="K9" s="60" t="s">
        <v>133</v>
      </c>
      <c r="L9" s="60" t="s">
        <v>152</v>
      </c>
      <c r="M9" s="60" t="s">
        <v>161</v>
      </c>
      <c r="N9" s="64"/>
      <c r="O9" s="64">
        <v>0.23699999999999999</v>
      </c>
      <c r="P9" s="66">
        <v>8.3000000000000004E-2</v>
      </c>
      <c r="Q9" s="66">
        <f t="shared" ref="Q9:Q28" si="1">++IF(OR(N9="NO_LOAD",N9="DNP"),0,C9*VALUE(O9))</f>
        <v>0.47399999999999998</v>
      </c>
      <c r="R9" s="66">
        <f t="shared" ref="R9:R28" si="2">++IF(OR(N9="NO_LOAD",N9="DNP"),0,C9*VALUE(P9))</f>
        <v>0.16600000000000001</v>
      </c>
    </row>
    <row r="10" spans="1:18" s="47" customFormat="1" ht="13.5" customHeight="1" x14ac:dyDescent="0.35">
      <c r="A10" s="46"/>
      <c r="B10" s="61">
        <f t="shared" si="0"/>
        <v>2</v>
      </c>
      <c r="C10" s="62">
        <v>10</v>
      </c>
      <c r="D10" s="62" t="s">
        <v>38</v>
      </c>
      <c r="E10" s="62" t="s">
        <v>59</v>
      </c>
      <c r="F10" s="62" t="s">
        <v>74</v>
      </c>
      <c r="G10" s="62" t="s">
        <v>92</v>
      </c>
      <c r="H10" s="62" t="s">
        <v>98</v>
      </c>
      <c r="I10" s="62" t="s">
        <v>115</v>
      </c>
      <c r="J10" s="62" t="s">
        <v>121</v>
      </c>
      <c r="K10" s="62" t="s">
        <v>134</v>
      </c>
      <c r="L10" s="62" t="s">
        <v>153</v>
      </c>
      <c r="M10" s="62" t="s">
        <v>162</v>
      </c>
      <c r="N10" s="65" t="s">
        <v>176</v>
      </c>
      <c r="O10" s="65">
        <v>1.2999999999999999E-2</v>
      </c>
      <c r="P10" s="67">
        <v>3.2399999999999998E-3</v>
      </c>
      <c r="Q10" s="67">
        <f t="shared" si="1"/>
        <v>0</v>
      </c>
      <c r="R10" s="67">
        <f t="shared" si="2"/>
        <v>0</v>
      </c>
    </row>
    <row r="11" spans="1:18" s="47" customFormat="1" ht="13.5" customHeight="1" x14ac:dyDescent="0.35">
      <c r="A11" s="46"/>
      <c r="B11" s="58">
        <f t="shared" si="0"/>
        <v>3</v>
      </c>
      <c r="C11" s="59">
        <v>1</v>
      </c>
      <c r="D11" s="59" t="s">
        <v>39</v>
      </c>
      <c r="E11" s="60" t="s">
        <v>60</v>
      </c>
      <c r="F11" s="60" t="s">
        <v>75</v>
      </c>
      <c r="G11" s="60" t="s">
        <v>92</v>
      </c>
      <c r="H11" s="60" t="s">
        <v>99</v>
      </c>
      <c r="I11" s="60" t="s">
        <v>116</v>
      </c>
      <c r="J11" s="60" t="s">
        <v>120</v>
      </c>
      <c r="K11" s="60" t="s">
        <v>135</v>
      </c>
      <c r="L11" s="60" t="s">
        <v>154</v>
      </c>
      <c r="M11" s="60" t="s">
        <v>161</v>
      </c>
      <c r="N11" s="64"/>
      <c r="O11" s="64">
        <v>0.2</v>
      </c>
      <c r="P11" s="66">
        <v>3.7999999999999999E-2</v>
      </c>
      <c r="Q11" s="66">
        <f t="shared" si="1"/>
        <v>0.2</v>
      </c>
      <c r="R11" s="66">
        <f t="shared" si="2"/>
        <v>3.7999999999999999E-2</v>
      </c>
    </row>
    <row r="12" spans="1:18" s="47" customFormat="1" ht="13.5" customHeight="1" x14ac:dyDescent="0.35">
      <c r="A12" s="46"/>
      <c r="B12" s="61">
        <f t="shared" si="0"/>
        <v>4</v>
      </c>
      <c r="C12" s="62">
        <v>1</v>
      </c>
      <c r="D12" s="62" t="s">
        <v>40</v>
      </c>
      <c r="E12" s="62" t="s">
        <v>61</v>
      </c>
      <c r="F12" s="62" t="s">
        <v>76</v>
      </c>
      <c r="G12" s="62" t="s">
        <v>92</v>
      </c>
      <c r="H12" s="62" t="s">
        <v>100</v>
      </c>
      <c r="I12" s="62" t="s">
        <v>117</v>
      </c>
      <c r="J12" s="62" t="s">
        <v>121</v>
      </c>
      <c r="K12" s="62" t="s">
        <v>136</v>
      </c>
      <c r="L12" s="62" t="s">
        <v>155</v>
      </c>
      <c r="M12" s="62" t="s">
        <v>162</v>
      </c>
      <c r="N12" s="65"/>
      <c r="O12" s="65">
        <v>0.11</v>
      </c>
      <c r="P12" s="67">
        <v>2.1000000000000001E-2</v>
      </c>
      <c r="Q12" s="67">
        <f t="shared" si="1"/>
        <v>0.11</v>
      </c>
      <c r="R12" s="67">
        <f t="shared" si="2"/>
        <v>2.1000000000000001E-2</v>
      </c>
    </row>
    <row r="13" spans="1:18" s="47" customFormat="1" ht="13.5" customHeight="1" x14ac:dyDescent="0.35">
      <c r="A13" s="46"/>
      <c r="B13" s="58">
        <f t="shared" si="0"/>
        <v>5</v>
      </c>
      <c r="C13" s="59">
        <v>1</v>
      </c>
      <c r="D13" s="59" t="s">
        <v>41</v>
      </c>
      <c r="E13" s="60" t="s">
        <v>62</v>
      </c>
      <c r="F13" s="60" t="s">
        <v>77</v>
      </c>
      <c r="G13" s="60" t="s">
        <v>93</v>
      </c>
      <c r="H13" s="60" t="s">
        <v>101</v>
      </c>
      <c r="I13" s="60"/>
      <c r="J13" s="60" t="s">
        <v>122</v>
      </c>
      <c r="K13" s="60" t="s">
        <v>137</v>
      </c>
      <c r="L13" s="60" t="s">
        <v>77</v>
      </c>
      <c r="M13" s="60" t="s">
        <v>163</v>
      </c>
      <c r="N13" s="64"/>
      <c r="O13" s="64">
        <v>4.8499999999999996</v>
      </c>
      <c r="P13" s="66">
        <v>2.81</v>
      </c>
      <c r="Q13" s="66">
        <f t="shared" si="1"/>
        <v>4.8499999999999996</v>
      </c>
      <c r="R13" s="66">
        <f t="shared" si="2"/>
        <v>2.81</v>
      </c>
    </row>
    <row r="14" spans="1:18" s="47" customFormat="1" ht="13.5" customHeight="1" x14ac:dyDescent="0.35">
      <c r="A14" s="46"/>
      <c r="B14" s="61">
        <f t="shared" si="0"/>
        <v>6</v>
      </c>
      <c r="C14" s="62">
        <v>2</v>
      </c>
      <c r="D14" s="62" t="s">
        <v>42</v>
      </c>
      <c r="E14" s="62" t="s">
        <v>63</v>
      </c>
      <c r="F14" s="62" t="s">
        <v>78</v>
      </c>
      <c r="G14" s="62" t="s">
        <v>93</v>
      </c>
      <c r="H14" s="62" t="s">
        <v>102</v>
      </c>
      <c r="I14" s="62"/>
      <c r="J14" s="62" t="s">
        <v>123</v>
      </c>
      <c r="K14" s="62" t="s">
        <v>138</v>
      </c>
      <c r="L14" s="62" t="s">
        <v>123</v>
      </c>
      <c r="M14" s="62" t="s">
        <v>164</v>
      </c>
      <c r="N14" s="65"/>
      <c r="O14" s="65">
        <v>0.28000000000000003</v>
      </c>
      <c r="P14" s="67">
        <v>0.13</v>
      </c>
      <c r="Q14" s="67">
        <f t="shared" si="1"/>
        <v>0.56000000000000005</v>
      </c>
      <c r="R14" s="67">
        <f t="shared" si="2"/>
        <v>0.26</v>
      </c>
    </row>
    <row r="15" spans="1:18" s="47" customFormat="1" ht="13.5" customHeight="1" x14ac:dyDescent="0.35">
      <c r="A15" s="46"/>
      <c r="B15" s="58">
        <f t="shared" si="0"/>
        <v>7</v>
      </c>
      <c r="C15" s="59">
        <v>2</v>
      </c>
      <c r="D15" s="59" t="s">
        <v>43</v>
      </c>
      <c r="E15" s="60" t="s">
        <v>64</v>
      </c>
      <c r="F15" s="60" t="s">
        <v>79</v>
      </c>
      <c r="G15" s="60" t="s">
        <v>92</v>
      </c>
      <c r="H15" s="60" t="s">
        <v>103</v>
      </c>
      <c r="I15" s="60"/>
      <c r="J15" s="60" t="s">
        <v>124</v>
      </c>
      <c r="K15" s="60" t="s">
        <v>139</v>
      </c>
      <c r="L15" s="60" t="s">
        <v>79</v>
      </c>
      <c r="M15" s="60" t="s">
        <v>165</v>
      </c>
      <c r="N15" s="64"/>
      <c r="O15" s="64">
        <v>0.18</v>
      </c>
      <c r="P15" s="66">
        <v>8.3199999999999996E-2</v>
      </c>
      <c r="Q15" s="66">
        <f t="shared" si="1"/>
        <v>0.36</v>
      </c>
      <c r="R15" s="66">
        <f t="shared" si="2"/>
        <v>0.16639999999999999</v>
      </c>
    </row>
    <row r="16" spans="1:18" s="47" customFormat="1" ht="13.5" customHeight="1" x14ac:dyDescent="0.35">
      <c r="A16" s="46"/>
      <c r="B16" s="61">
        <f t="shared" si="0"/>
        <v>8</v>
      </c>
      <c r="C16" s="62">
        <v>1</v>
      </c>
      <c r="D16" s="62" t="s">
        <v>44</v>
      </c>
      <c r="E16" s="62" t="s">
        <v>63</v>
      </c>
      <c r="F16" s="62" t="s">
        <v>80</v>
      </c>
      <c r="G16" s="62" t="s">
        <v>94</v>
      </c>
      <c r="H16" s="62" t="s">
        <v>104</v>
      </c>
      <c r="I16" s="62"/>
      <c r="J16" s="62" t="s">
        <v>125</v>
      </c>
      <c r="K16" s="62" t="s">
        <v>140</v>
      </c>
      <c r="L16" s="62" t="s">
        <v>80</v>
      </c>
      <c r="M16" s="62" t="s">
        <v>166</v>
      </c>
      <c r="N16" s="65"/>
      <c r="O16" s="65">
        <v>0.8</v>
      </c>
      <c r="P16" s="67">
        <v>0.50600000000000001</v>
      </c>
      <c r="Q16" s="67">
        <f t="shared" si="1"/>
        <v>0.8</v>
      </c>
      <c r="R16" s="67">
        <f t="shared" si="2"/>
        <v>0.50600000000000001</v>
      </c>
    </row>
    <row r="17" spans="1:18" s="47" customFormat="1" ht="13.5" customHeight="1" x14ac:dyDescent="0.35">
      <c r="A17" s="46"/>
      <c r="B17" s="58">
        <f t="shared" si="0"/>
        <v>9</v>
      </c>
      <c r="C17" s="59">
        <v>4</v>
      </c>
      <c r="D17" s="59" t="s">
        <v>45</v>
      </c>
      <c r="E17" s="60" t="s">
        <v>63</v>
      </c>
      <c r="F17" s="60" t="s">
        <v>81</v>
      </c>
      <c r="G17" s="60" t="s">
        <v>94</v>
      </c>
      <c r="H17" s="60" t="s">
        <v>105</v>
      </c>
      <c r="I17" s="60"/>
      <c r="J17" s="60" t="s">
        <v>126</v>
      </c>
      <c r="K17" s="60" t="s">
        <v>141</v>
      </c>
      <c r="L17" s="60" t="s">
        <v>156</v>
      </c>
      <c r="M17" s="60" t="s">
        <v>167</v>
      </c>
      <c r="N17" s="64"/>
      <c r="O17" s="64">
        <v>0.44</v>
      </c>
      <c r="P17" s="66">
        <v>0.27500000000000002</v>
      </c>
      <c r="Q17" s="66">
        <f t="shared" si="1"/>
        <v>1.76</v>
      </c>
      <c r="R17" s="66">
        <f t="shared" si="2"/>
        <v>1.1000000000000001</v>
      </c>
    </row>
    <row r="18" spans="1:18" s="47" customFormat="1" ht="13.5" customHeight="1" x14ac:dyDescent="0.35">
      <c r="A18" s="46"/>
      <c r="B18" s="61">
        <f t="shared" si="0"/>
        <v>10</v>
      </c>
      <c r="C18" s="62">
        <v>10</v>
      </c>
      <c r="D18" s="62" t="s">
        <v>46</v>
      </c>
      <c r="E18" s="62" t="s">
        <v>65</v>
      </c>
      <c r="F18" s="62" t="s">
        <v>82</v>
      </c>
      <c r="G18" s="62" t="s">
        <v>92</v>
      </c>
      <c r="H18" s="62" t="s">
        <v>106</v>
      </c>
      <c r="I18" s="62"/>
      <c r="J18" s="62" t="s">
        <v>127</v>
      </c>
      <c r="K18" s="62" t="s">
        <v>142</v>
      </c>
      <c r="L18" s="62" t="s">
        <v>82</v>
      </c>
      <c r="M18" s="62" t="s">
        <v>168</v>
      </c>
      <c r="N18" s="65"/>
      <c r="O18" s="65">
        <v>1.01</v>
      </c>
      <c r="P18" s="67">
        <v>0.437</v>
      </c>
      <c r="Q18" s="67">
        <f t="shared" si="1"/>
        <v>10.1</v>
      </c>
      <c r="R18" s="67">
        <f t="shared" si="2"/>
        <v>4.37</v>
      </c>
    </row>
    <row r="19" spans="1:18" s="47" customFormat="1" ht="13.5" customHeight="1" x14ac:dyDescent="0.35">
      <c r="A19" s="46"/>
      <c r="B19" s="58">
        <f t="shared" si="0"/>
        <v>11</v>
      </c>
      <c r="C19" s="59">
        <v>1</v>
      </c>
      <c r="D19" s="59" t="s">
        <v>47</v>
      </c>
      <c r="E19" s="60" t="s">
        <v>66</v>
      </c>
      <c r="F19" s="60" t="s">
        <v>83</v>
      </c>
      <c r="G19" s="60" t="s">
        <v>94</v>
      </c>
      <c r="H19" s="60" t="s">
        <v>107</v>
      </c>
      <c r="I19" s="60" t="s">
        <v>118</v>
      </c>
      <c r="J19" s="60" t="s">
        <v>128</v>
      </c>
      <c r="K19" s="60" t="s">
        <v>143</v>
      </c>
      <c r="L19" s="60">
        <v>0</v>
      </c>
      <c r="M19" s="60" t="s">
        <v>169</v>
      </c>
      <c r="N19" s="64"/>
      <c r="O19" s="64">
        <v>1.38E-2</v>
      </c>
      <c r="P19" s="66">
        <v>3.8400000000000001E-3</v>
      </c>
      <c r="Q19" s="66">
        <f t="shared" si="1"/>
        <v>1.38E-2</v>
      </c>
      <c r="R19" s="66">
        <f t="shared" si="2"/>
        <v>3.8400000000000001E-3</v>
      </c>
    </row>
    <row r="20" spans="1:18" s="47" customFormat="1" ht="13.5" customHeight="1" x14ac:dyDescent="0.35">
      <c r="A20" s="46"/>
      <c r="B20" s="61">
        <f t="shared" si="0"/>
        <v>12</v>
      </c>
      <c r="C20" s="62">
        <v>1</v>
      </c>
      <c r="D20" s="62" t="s">
        <v>48</v>
      </c>
      <c r="E20" s="62" t="s">
        <v>66</v>
      </c>
      <c r="F20" s="62" t="s">
        <v>84</v>
      </c>
      <c r="G20" s="62" t="s">
        <v>92</v>
      </c>
      <c r="H20" s="62" t="s">
        <v>108</v>
      </c>
      <c r="I20" s="62"/>
      <c r="J20" s="62" t="s">
        <v>128</v>
      </c>
      <c r="K20" s="62" t="s">
        <v>144</v>
      </c>
      <c r="L20" s="62" t="s">
        <v>157</v>
      </c>
      <c r="M20" s="62" t="s">
        <v>169</v>
      </c>
      <c r="N20" s="65"/>
      <c r="O20" s="65">
        <v>1.9599999999999999E-2</v>
      </c>
      <c r="P20" s="67">
        <v>6.4400000000000004E-3</v>
      </c>
      <c r="Q20" s="67">
        <f t="shared" si="1"/>
        <v>1.9599999999999999E-2</v>
      </c>
      <c r="R20" s="67">
        <f t="shared" si="2"/>
        <v>6.4400000000000004E-3</v>
      </c>
    </row>
    <row r="21" spans="1:18" s="47" customFormat="1" ht="13.5" customHeight="1" x14ac:dyDescent="0.35">
      <c r="A21" s="46"/>
      <c r="B21" s="58">
        <f t="shared" si="0"/>
        <v>13</v>
      </c>
      <c r="C21" s="59">
        <v>28</v>
      </c>
      <c r="D21" s="59" t="s">
        <v>49</v>
      </c>
      <c r="E21" s="60" t="s">
        <v>66</v>
      </c>
      <c r="F21" s="60" t="s">
        <v>85</v>
      </c>
      <c r="G21" s="60" t="s">
        <v>92</v>
      </c>
      <c r="H21" s="60" t="s">
        <v>109</v>
      </c>
      <c r="I21" s="60"/>
      <c r="J21" s="60" t="s">
        <v>128</v>
      </c>
      <c r="K21" s="60" t="s">
        <v>145</v>
      </c>
      <c r="L21" s="60" t="s">
        <v>158</v>
      </c>
      <c r="M21" s="60" t="s">
        <v>169</v>
      </c>
      <c r="N21" s="64"/>
      <c r="O21" s="64">
        <v>1.9900000000000001E-2</v>
      </c>
      <c r="P21" s="66">
        <v>6.4400000000000004E-3</v>
      </c>
      <c r="Q21" s="66">
        <f t="shared" si="1"/>
        <v>0.55720000000000003</v>
      </c>
      <c r="R21" s="66">
        <f t="shared" si="2"/>
        <v>0.18032000000000001</v>
      </c>
    </row>
    <row r="22" spans="1:18" s="47" customFormat="1" ht="13.5" customHeight="1" x14ac:dyDescent="0.35">
      <c r="A22" s="46"/>
      <c r="B22" s="61">
        <f t="shared" si="0"/>
        <v>14</v>
      </c>
      <c r="C22" s="62">
        <v>4</v>
      </c>
      <c r="D22" s="62" t="s">
        <v>50</v>
      </c>
      <c r="E22" s="62" t="s">
        <v>66</v>
      </c>
      <c r="F22" s="62" t="s">
        <v>85</v>
      </c>
      <c r="G22" s="62" t="s">
        <v>92</v>
      </c>
      <c r="H22" s="62" t="s">
        <v>109</v>
      </c>
      <c r="I22" s="62"/>
      <c r="J22" s="62" t="s">
        <v>128</v>
      </c>
      <c r="K22" s="62" t="s">
        <v>145</v>
      </c>
      <c r="L22" s="62" t="s">
        <v>158</v>
      </c>
      <c r="M22" s="62" t="s">
        <v>169</v>
      </c>
      <c r="N22" s="65" t="s">
        <v>176</v>
      </c>
      <c r="O22" s="65">
        <v>1.9900000000000001E-2</v>
      </c>
      <c r="P22" s="67">
        <v>6.4400000000000004E-3</v>
      </c>
      <c r="Q22" s="67">
        <f t="shared" si="1"/>
        <v>0</v>
      </c>
      <c r="R22" s="67">
        <f t="shared" si="2"/>
        <v>0</v>
      </c>
    </row>
    <row r="23" spans="1:18" s="47" customFormat="1" ht="13.5" customHeight="1" x14ac:dyDescent="0.35">
      <c r="A23" s="46"/>
      <c r="B23" s="58">
        <f t="shared" si="0"/>
        <v>15</v>
      </c>
      <c r="C23" s="59">
        <v>9</v>
      </c>
      <c r="D23" s="59" t="s">
        <v>51</v>
      </c>
      <c r="E23" s="60" t="s">
        <v>67</v>
      </c>
      <c r="F23" s="60" t="s">
        <v>86</v>
      </c>
      <c r="G23" s="60" t="s">
        <v>92</v>
      </c>
      <c r="H23" s="60" t="s">
        <v>110</v>
      </c>
      <c r="I23" s="60"/>
      <c r="J23" s="60" t="s">
        <v>129</v>
      </c>
      <c r="K23" s="60" t="s">
        <v>146</v>
      </c>
      <c r="L23" s="60">
        <v>0</v>
      </c>
      <c r="M23" s="60" t="s">
        <v>170</v>
      </c>
      <c r="N23" s="64"/>
      <c r="O23" s="64">
        <v>2.5000000000000001E-2</v>
      </c>
      <c r="P23" s="66">
        <v>4.4999999999999997E-3</v>
      </c>
      <c r="Q23" s="66">
        <f t="shared" si="1"/>
        <v>0.22500000000000001</v>
      </c>
      <c r="R23" s="66">
        <f t="shared" si="2"/>
        <v>4.0499999999999994E-2</v>
      </c>
    </row>
    <row r="24" spans="1:18" s="47" customFormat="1" ht="13.5" customHeight="1" x14ac:dyDescent="0.35">
      <c r="A24" s="46"/>
      <c r="B24" s="61">
        <f t="shared" si="0"/>
        <v>16</v>
      </c>
      <c r="C24" s="62">
        <v>9</v>
      </c>
      <c r="D24" s="62" t="s">
        <v>52</v>
      </c>
      <c r="E24" s="62" t="s">
        <v>67</v>
      </c>
      <c r="F24" s="62" t="s">
        <v>86</v>
      </c>
      <c r="G24" s="62" t="s">
        <v>92</v>
      </c>
      <c r="H24" s="62" t="s">
        <v>110</v>
      </c>
      <c r="I24" s="62"/>
      <c r="J24" s="62" t="s">
        <v>129</v>
      </c>
      <c r="K24" s="62" t="s">
        <v>146</v>
      </c>
      <c r="L24" s="62">
        <v>0</v>
      </c>
      <c r="M24" s="62" t="s">
        <v>170</v>
      </c>
      <c r="N24" s="65" t="s">
        <v>176</v>
      </c>
      <c r="O24" s="65">
        <v>2.5000000000000001E-2</v>
      </c>
      <c r="P24" s="67">
        <v>4.4999999999999997E-3</v>
      </c>
      <c r="Q24" s="67">
        <f t="shared" si="1"/>
        <v>0</v>
      </c>
      <c r="R24" s="67">
        <f t="shared" si="2"/>
        <v>0</v>
      </c>
    </row>
    <row r="25" spans="1:18" s="47" customFormat="1" ht="13.5" customHeight="1" x14ac:dyDescent="0.35">
      <c r="A25" s="46"/>
      <c r="B25" s="58">
        <f t="shared" si="0"/>
        <v>17</v>
      </c>
      <c r="C25" s="59">
        <v>1</v>
      </c>
      <c r="D25" s="59" t="s">
        <v>53</v>
      </c>
      <c r="E25" s="60" t="s">
        <v>68</v>
      </c>
      <c r="F25" s="60" t="s">
        <v>87</v>
      </c>
      <c r="G25" s="60" t="s">
        <v>92</v>
      </c>
      <c r="H25" s="60" t="s">
        <v>111</v>
      </c>
      <c r="I25" s="60"/>
      <c r="J25" s="60" t="s">
        <v>130</v>
      </c>
      <c r="K25" s="60" t="s">
        <v>147</v>
      </c>
      <c r="L25" s="60" t="s">
        <v>159</v>
      </c>
      <c r="M25" s="60" t="s">
        <v>171</v>
      </c>
      <c r="N25" s="64"/>
      <c r="O25" s="64">
        <v>0.44</v>
      </c>
      <c r="P25" s="66">
        <v>0.26500000000000001</v>
      </c>
      <c r="Q25" s="66">
        <f t="shared" si="1"/>
        <v>0.44</v>
      </c>
      <c r="R25" s="66">
        <f t="shared" si="2"/>
        <v>0.26500000000000001</v>
      </c>
    </row>
    <row r="26" spans="1:18" s="47" customFormat="1" ht="13.5" customHeight="1" x14ac:dyDescent="0.35">
      <c r="A26" s="46"/>
      <c r="B26" s="61">
        <f t="shared" si="0"/>
        <v>18</v>
      </c>
      <c r="C26" s="62">
        <v>1</v>
      </c>
      <c r="D26" s="62" t="s">
        <v>54</v>
      </c>
      <c r="E26" s="62" t="s">
        <v>69</v>
      </c>
      <c r="F26" s="62" t="s">
        <v>88</v>
      </c>
      <c r="G26" s="62" t="s">
        <v>95</v>
      </c>
      <c r="H26" s="62" t="s">
        <v>88</v>
      </c>
      <c r="I26" s="62"/>
      <c r="J26" s="62" t="s">
        <v>88</v>
      </c>
      <c r="K26" s="62" t="s">
        <v>148</v>
      </c>
      <c r="L26" s="62" t="s">
        <v>88</v>
      </c>
      <c r="M26" s="62" t="s">
        <v>172</v>
      </c>
      <c r="N26" s="65"/>
      <c r="O26" s="65">
        <v>2.2999999999999998</v>
      </c>
      <c r="P26" s="67">
        <v>2.2999999999999998</v>
      </c>
      <c r="Q26" s="67">
        <f t="shared" si="1"/>
        <v>2.2999999999999998</v>
      </c>
      <c r="R26" s="67">
        <f t="shared" si="2"/>
        <v>2.2999999999999998</v>
      </c>
    </row>
    <row r="27" spans="1:18" s="47" customFormat="1" ht="13.5" customHeight="1" x14ac:dyDescent="0.35">
      <c r="A27" s="46"/>
      <c r="B27" s="58">
        <f t="shared" si="0"/>
        <v>19</v>
      </c>
      <c r="C27" s="59">
        <v>1</v>
      </c>
      <c r="D27" s="59" t="s">
        <v>55</v>
      </c>
      <c r="E27" s="60" t="s">
        <v>70</v>
      </c>
      <c r="F27" s="60" t="s">
        <v>89</v>
      </c>
      <c r="G27" s="60" t="s">
        <v>92</v>
      </c>
      <c r="H27" s="60" t="s">
        <v>112</v>
      </c>
      <c r="I27" s="60"/>
      <c r="J27" s="60" t="s">
        <v>89</v>
      </c>
      <c r="K27" s="60" t="s">
        <v>149</v>
      </c>
      <c r="L27" s="60" t="s">
        <v>89</v>
      </c>
      <c r="M27" s="60" t="s">
        <v>173</v>
      </c>
      <c r="N27" s="64"/>
      <c r="O27" s="64">
        <v>23.19</v>
      </c>
      <c r="P27" s="66">
        <v>20.399999999999999</v>
      </c>
      <c r="Q27" s="66">
        <f t="shared" si="1"/>
        <v>23.19</v>
      </c>
      <c r="R27" s="66">
        <f t="shared" si="2"/>
        <v>20.399999999999999</v>
      </c>
    </row>
    <row r="28" spans="1:18" s="47" customFormat="1" ht="13.5" customHeight="1" x14ac:dyDescent="0.35">
      <c r="A28" s="46"/>
      <c r="B28" s="61">
        <f t="shared" si="0"/>
        <v>20</v>
      </c>
      <c r="C28" s="62">
        <v>2</v>
      </c>
      <c r="D28" s="62" t="s">
        <v>56</v>
      </c>
      <c r="E28" s="62" t="s">
        <v>71</v>
      </c>
      <c r="F28" s="62" t="s">
        <v>90</v>
      </c>
      <c r="G28" s="62" t="s">
        <v>92</v>
      </c>
      <c r="H28" s="62" t="s">
        <v>113</v>
      </c>
      <c r="I28" s="62"/>
      <c r="J28" s="62" t="s">
        <v>131</v>
      </c>
      <c r="K28" s="62" t="s">
        <v>150</v>
      </c>
      <c r="L28" s="62" t="s">
        <v>90</v>
      </c>
      <c r="M28" s="62" t="s">
        <v>174</v>
      </c>
      <c r="N28" s="65"/>
      <c r="O28" s="65">
        <v>0.49</v>
      </c>
      <c r="P28" s="67">
        <v>0.152</v>
      </c>
      <c r="Q28" s="67">
        <f t="shared" si="1"/>
        <v>0.98</v>
      </c>
      <c r="R28" s="67">
        <f t="shared" si="2"/>
        <v>0.30399999999999999</v>
      </c>
    </row>
    <row r="29" spans="1:18" ht="13.15" x14ac:dyDescent="0.35">
      <c r="A29" s="12"/>
      <c r="B29" s="50" t="s">
        <v>15</v>
      </c>
      <c r="C29" s="51"/>
      <c r="D29" s="3"/>
      <c r="E29" s="15"/>
      <c r="F29" s="15"/>
      <c r="G29" s="49"/>
      <c r="H29" s="49"/>
      <c r="I29" s="49"/>
      <c r="J29" s="49"/>
      <c r="K29" s="49"/>
      <c r="L29" s="49"/>
      <c r="M29" s="49"/>
      <c r="N29" s="49"/>
      <c r="O29" s="49"/>
      <c r="P29" s="48"/>
    </row>
    <row r="30" spans="1:18" x14ac:dyDescent="0.35">
      <c r="A30" s="12"/>
      <c r="B30" s="16"/>
      <c r="C30" s="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7"/>
    </row>
    <row r="31" spans="1:18" x14ac:dyDescent="0.35">
      <c r="A31" s="12"/>
      <c r="B31" s="16"/>
      <c r="C31" s="4"/>
      <c r="D31" s="4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7"/>
    </row>
    <row r="32" spans="1:18" x14ac:dyDescent="0.35">
      <c r="A32" s="12"/>
      <c r="B32" s="16"/>
      <c r="C32" s="4"/>
      <c r="D32" s="4"/>
      <c r="E32" s="3"/>
      <c r="F32" s="3"/>
      <c r="G32" s="3"/>
      <c r="H32" s="3"/>
      <c r="I32" s="3"/>
      <c r="J32" s="3"/>
      <c r="K32" s="3"/>
      <c r="L32" s="3"/>
      <c r="M32" s="3" t="s">
        <v>16</v>
      </c>
      <c r="N32" s="3"/>
      <c r="O32" s="3"/>
      <c r="P32" s="7"/>
    </row>
    <row r="33" spans="1:16" ht="13.15" thickBot="1" x14ac:dyDescent="0.4">
      <c r="A33" s="12"/>
      <c r="B33" s="11"/>
      <c r="C33" s="6"/>
      <c r="D33" s="6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8"/>
    </row>
    <row r="35" spans="1:16" x14ac:dyDescent="0.35">
      <c r="C35" s="1"/>
      <c r="D35" s="1"/>
      <c r="E35" s="1"/>
    </row>
    <row r="36" spans="1:16" x14ac:dyDescent="0.35">
      <c r="C36" s="1"/>
      <c r="D36" s="1"/>
      <c r="E36" s="1"/>
    </row>
    <row r="37" spans="1:16" x14ac:dyDescent="0.35">
      <c r="C37" s="1"/>
      <c r="D37" s="1"/>
      <c r="E37" s="1"/>
    </row>
  </sheetData>
  <mergeCells count="2">
    <mergeCell ref="F2:J6"/>
    <mergeCell ref="D3:D5"/>
  </mergeCells>
  <phoneticPr fontId="0" type="noConversion"/>
  <pageMargins left="0.46" right="0.36" top="0.57999999999999996" bottom="1" header="0.5" footer="0.5"/>
  <pageSetup scale="47" fitToHeight="999" orientation="landscape" horizontalDpi="200" verticalDpi="200" r:id="rId1"/>
  <headerFooter alignWithMargins="0">
    <oddFooter>Page &amp;P&amp;RCoherix_BOM_Template_rev_1_01.xlt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14"/>
  <sheetViews>
    <sheetView workbookViewId="0">
      <selection activeCell="B19" sqref="B19"/>
    </sheetView>
  </sheetViews>
  <sheetFormatPr defaultRowHeight="12.75" x14ac:dyDescent="0.35"/>
  <cols>
    <col min="1" max="1" width="28" bestFit="1" customWidth="1"/>
    <col min="2" max="2" width="110.53125" customWidth="1"/>
  </cols>
  <sheetData>
    <row r="1" spans="1:2" ht="13.15" x14ac:dyDescent="0.35">
      <c r="A1" s="10" t="s">
        <v>0</v>
      </c>
      <c r="B1" s="76" t="s">
        <v>179</v>
      </c>
    </row>
    <row r="2" spans="1:2" ht="13.15" x14ac:dyDescent="0.35">
      <c r="A2" s="9" t="s">
        <v>1</v>
      </c>
      <c r="B2" s="77" t="s">
        <v>29</v>
      </c>
    </row>
    <row r="3" spans="1:2" ht="13.15" x14ac:dyDescent="0.35">
      <c r="A3" s="10" t="s">
        <v>2</v>
      </c>
      <c r="B3" s="78" t="s">
        <v>180</v>
      </c>
    </row>
    <row r="4" spans="1:2" ht="13.15" x14ac:dyDescent="0.35">
      <c r="A4" s="9" t="s">
        <v>3</v>
      </c>
      <c r="B4" s="77" t="s">
        <v>29</v>
      </c>
    </row>
    <row r="5" spans="1:2" ht="13.15" x14ac:dyDescent="0.35">
      <c r="A5" s="10" t="s">
        <v>4</v>
      </c>
      <c r="B5" s="78" t="s">
        <v>179</v>
      </c>
    </row>
    <row r="6" spans="1:2" ht="13.15" x14ac:dyDescent="0.35">
      <c r="A6" s="9" t="s">
        <v>5</v>
      </c>
      <c r="B6" s="77" t="s">
        <v>181</v>
      </c>
    </row>
    <row r="7" spans="1:2" ht="13.15" x14ac:dyDescent="0.35">
      <c r="A7" s="10" t="s">
        <v>6</v>
      </c>
      <c r="B7" s="78" t="s">
        <v>182</v>
      </c>
    </row>
    <row r="8" spans="1:2" ht="13.15" x14ac:dyDescent="0.35">
      <c r="A8" s="9" t="s">
        <v>7</v>
      </c>
      <c r="B8" s="77" t="s">
        <v>183</v>
      </c>
    </row>
    <row r="9" spans="1:2" ht="13.15" x14ac:dyDescent="0.35">
      <c r="A9" s="10" t="s">
        <v>8</v>
      </c>
      <c r="B9" s="78" t="s">
        <v>33</v>
      </c>
    </row>
    <row r="10" spans="1:2" ht="13.15" x14ac:dyDescent="0.35">
      <c r="A10" s="9" t="s">
        <v>9</v>
      </c>
      <c r="B10" s="77" t="s">
        <v>184</v>
      </c>
    </row>
    <row r="11" spans="1:2" ht="13.15" x14ac:dyDescent="0.35">
      <c r="A11" s="10" t="s">
        <v>10</v>
      </c>
      <c r="B11" s="78" t="s">
        <v>20</v>
      </c>
    </row>
    <row r="12" spans="1:2" ht="13.15" x14ac:dyDescent="0.35">
      <c r="A12" s="9" t="s">
        <v>11</v>
      </c>
      <c r="B12" s="77" t="s">
        <v>185</v>
      </c>
    </row>
    <row r="13" spans="1:2" ht="13.15" x14ac:dyDescent="0.35">
      <c r="A13" s="10" t="s">
        <v>12</v>
      </c>
      <c r="B13" s="78" t="s">
        <v>186</v>
      </c>
    </row>
    <row r="14" spans="1:2" ht="13.15" x14ac:dyDescent="0.35">
      <c r="A14" s="9" t="s">
        <v>13</v>
      </c>
      <c r="B14" s="77" t="s">
        <v>20</v>
      </c>
    </row>
  </sheetData>
  <phoneticPr fontId="1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List Report</vt:lpstr>
      <vt:lpstr>Project Information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JRC</dc:creator>
  <cp:lastModifiedBy>Jose Camara</cp:lastModifiedBy>
  <cp:lastPrinted>2005-05-16T01:11:50Z</cp:lastPrinted>
  <dcterms:created xsi:type="dcterms:W3CDTF">2002-11-05T15:28:02Z</dcterms:created>
  <dcterms:modified xsi:type="dcterms:W3CDTF">2024-01-17T12:35:03Z</dcterms:modified>
</cp:coreProperties>
</file>